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7" activeTab="0"/>
  </bookViews>
  <sheets>
    <sheet name="kształt" sheetId="1" r:id="rId1"/>
    <sheet name="przedmiar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<sst xmlns="http://schemas.openxmlformats.org/spreadsheetml/2006/main" count="44" uniqueCount="41">
  <si>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Ilość</t>
  </si>
  <si>
    <t>mb</t>
  </si>
  <si>
    <t>RAZEM OKNA</t>
  </si>
  <si>
    <t>RAZEM ROBOTY DODATKOWE</t>
  </si>
  <si>
    <t>NETTO W ZŁOTYCH</t>
  </si>
  <si>
    <t>X 7% VAT</t>
  </si>
  <si>
    <t>OGÓŁEM</t>
  </si>
  <si>
    <t xml:space="preserve"> WARTOŚĆ BRUTTO :</t>
  </si>
  <si>
    <t>RAZEM  WARTOŚĆ KOSZTÓW WYMIANY OKIEN PVC</t>
  </si>
  <si>
    <t>Lp</t>
  </si>
  <si>
    <t>KALKULACJA  KOSZTÓW  WYMIANY OKIEN NA PVC</t>
  </si>
  <si>
    <t>Parapety wewnętrzne - materiał</t>
  </si>
  <si>
    <t>Demontaż,montaż okien i obróbki murarskie ościeży zewnętrznych i wewnętrznych z pomalowaniem (malowanie dotyczy oscieży wewnętrznych)</t>
  </si>
  <si>
    <t>Demontaż i montaż parapetów wewnętrznych -robocizna</t>
  </si>
  <si>
    <t>A</t>
  </si>
  <si>
    <t>Szer.</t>
  </si>
  <si>
    <t>Wys.</t>
  </si>
  <si>
    <t>Pow. m2</t>
  </si>
  <si>
    <t>D</t>
  </si>
  <si>
    <t xml:space="preserve">B </t>
  </si>
  <si>
    <t xml:space="preserve">C </t>
  </si>
  <si>
    <t>w budynku mieszkalnym przy ul. Grabskiego 13-15 w Inowrocławiu.</t>
  </si>
  <si>
    <t>bl. 13               A</t>
  </si>
  <si>
    <t>Nr budynku      i        typ okna</t>
  </si>
  <si>
    <t>bl. 13                B</t>
  </si>
  <si>
    <t>bl. 13                C</t>
  </si>
  <si>
    <t>bl. 13                 D</t>
  </si>
  <si>
    <t>bl. 15                A</t>
  </si>
  <si>
    <t>bl. 15                B</t>
  </si>
  <si>
    <t>bl. 15                C</t>
  </si>
  <si>
    <t>bl. 15                D</t>
  </si>
  <si>
    <t>cena jedn.m2</t>
  </si>
  <si>
    <t>Wartość razem</t>
  </si>
  <si>
    <t>2,48*1,56</t>
  </si>
  <si>
    <t>1,60*1,56</t>
  </si>
  <si>
    <t>0,86*2,36</t>
  </si>
  <si>
    <t>1,62*1,56</t>
  </si>
  <si>
    <t>9szt+6szt</t>
  </si>
  <si>
    <t>6szt+3szt</t>
  </si>
  <si>
    <t>2szt+1szt</t>
  </si>
  <si>
    <t>Typ okien Grabskiego 13-15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</si>
</sst>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#,##0.00\ &quot;zł&quot;"/>
    <numFmt numFmtId="169" formatCode="_-* #,##0.000\ _z_ł_-;\-* #,##0.000\ _z_ł_-;_-* &quot;-&quot;???\ _z_ł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67" fontId="3" fillId="0" borderId="7" xfId="18" applyNumberFormat="1" applyFont="1" applyBorder="1" applyAlignment="1">
      <alignment/>
    </xf>
    <xf numFmtId="0" fontId="1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6" xfId="0" applyFont="1" applyBorder="1" applyAlignment="1">
      <alignment wrapText="1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1" xfId="0" applyBorder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8" xfId="0" applyNumberFormat="1" applyBorder="1" applyAlignment="1">
      <alignment/>
    </xf>
    <xf numFmtId="0" fontId="0" fillId="0" borderId="22" xfId="0" applyBorder="1" applyAlignment="1">
      <alignment horizontal="center"/>
    </xf>
    <xf numFmtId="169" fontId="0" fillId="0" borderId="0" xfId="0" applyNumberFormat="1" applyFont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" name="Line 10"/>
        <xdr:cNvSpPr>
          <a:spLocks/>
        </xdr:cNvSpPr>
      </xdr:nvSpPr>
      <xdr:spPr>
        <a:xfrm>
          <a:off x="20574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" name="Line 11"/>
        <xdr:cNvSpPr>
          <a:spLocks/>
        </xdr:cNvSpPr>
      </xdr:nvSpPr>
      <xdr:spPr>
        <a:xfrm>
          <a:off x="274320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19050</xdr:rowOff>
    </xdr:from>
    <xdr:to>
      <xdr:col>3</xdr:col>
      <xdr:colOff>76200</xdr:colOff>
      <xdr:row>31</xdr:row>
      <xdr:rowOff>152400</xdr:rowOff>
    </xdr:to>
    <xdr:sp>
      <xdr:nvSpPr>
        <xdr:cNvPr id="3" name="Rectangle 29"/>
        <xdr:cNvSpPr>
          <a:spLocks/>
        </xdr:cNvSpPr>
      </xdr:nvSpPr>
      <xdr:spPr>
        <a:xfrm>
          <a:off x="1381125" y="3533775"/>
          <a:ext cx="7524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28575</xdr:rowOff>
    </xdr:from>
    <xdr:to>
      <xdr:col>3</xdr:col>
      <xdr:colOff>666750</xdr:colOff>
      <xdr:row>20</xdr:row>
      <xdr:rowOff>142875</xdr:rowOff>
    </xdr:to>
    <xdr:sp>
      <xdr:nvSpPr>
        <xdr:cNvPr id="4" name="Rectangle 34"/>
        <xdr:cNvSpPr>
          <a:spLocks/>
        </xdr:cNvSpPr>
      </xdr:nvSpPr>
      <xdr:spPr>
        <a:xfrm>
          <a:off x="1438275" y="2085975"/>
          <a:ext cx="12858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38100</xdr:rowOff>
    </xdr:from>
    <xdr:to>
      <xdr:col>3</xdr:col>
      <xdr:colOff>19050</xdr:colOff>
      <xdr:row>20</xdr:row>
      <xdr:rowOff>142875</xdr:rowOff>
    </xdr:to>
    <xdr:sp>
      <xdr:nvSpPr>
        <xdr:cNvPr id="5" name="Line 35"/>
        <xdr:cNvSpPr>
          <a:spLocks/>
        </xdr:cNvSpPr>
      </xdr:nvSpPr>
      <xdr:spPr>
        <a:xfrm>
          <a:off x="2076450" y="20955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0</xdr:colOff>
      <xdr:row>10</xdr:row>
      <xdr:rowOff>0</xdr:rowOff>
    </xdr:to>
    <xdr:sp>
      <xdr:nvSpPr>
        <xdr:cNvPr id="6" name="Line 44"/>
        <xdr:cNvSpPr>
          <a:spLocks/>
        </xdr:cNvSpPr>
      </xdr:nvSpPr>
      <xdr:spPr>
        <a:xfrm>
          <a:off x="1371600" y="5334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0</xdr:colOff>
      <xdr:row>10</xdr:row>
      <xdr:rowOff>0</xdr:rowOff>
    </xdr:to>
    <xdr:sp>
      <xdr:nvSpPr>
        <xdr:cNvPr id="7" name="Line 45"/>
        <xdr:cNvSpPr>
          <a:spLocks/>
        </xdr:cNvSpPr>
      </xdr:nvSpPr>
      <xdr:spPr>
        <a:xfrm>
          <a:off x="2057400" y="5143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0</xdr:colOff>
      <xdr:row>10</xdr:row>
      <xdr:rowOff>19050</xdr:rowOff>
    </xdr:to>
    <xdr:sp>
      <xdr:nvSpPr>
        <xdr:cNvPr id="8" name="Line 46"/>
        <xdr:cNvSpPr>
          <a:spLocks/>
        </xdr:cNvSpPr>
      </xdr:nvSpPr>
      <xdr:spPr>
        <a:xfrm>
          <a:off x="685800" y="533400"/>
          <a:ext cx="13716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0</xdr:colOff>
      <xdr:row>10</xdr:row>
      <xdr:rowOff>0</xdr:rowOff>
    </xdr:to>
    <xdr:sp>
      <xdr:nvSpPr>
        <xdr:cNvPr id="9" name="Line 47"/>
        <xdr:cNvSpPr>
          <a:spLocks/>
        </xdr:cNvSpPr>
      </xdr:nvSpPr>
      <xdr:spPr>
        <a:xfrm flipH="1">
          <a:off x="685800" y="533400"/>
          <a:ext cx="13716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676275</xdr:colOff>
      <xdr:row>3</xdr:row>
      <xdr:rowOff>19050</xdr:rowOff>
    </xdr:from>
    <xdr:to>
      <xdr:col>4</xdr:col>
      <xdr:colOff>0</xdr:colOff>
      <xdr:row>6</xdr:row>
      <xdr:rowOff>76200</xdr:rowOff>
    </xdr:to>
    <xdr:sp>
      <xdr:nvSpPr>
        <xdr:cNvPr id="10" name="Line 48"/>
        <xdr:cNvSpPr>
          <a:spLocks/>
        </xdr:cNvSpPr>
      </xdr:nvSpPr>
      <xdr:spPr>
        <a:xfrm>
          <a:off x="2047875" y="542925"/>
          <a:ext cx="695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676275</xdr:colOff>
      <xdr:row>6</xdr:row>
      <xdr:rowOff>85725</xdr:rowOff>
    </xdr:from>
    <xdr:to>
      <xdr:col>3</xdr:col>
      <xdr:colOff>676275</xdr:colOff>
      <xdr:row>10</xdr:row>
      <xdr:rowOff>0</xdr:rowOff>
    </xdr:to>
    <xdr:sp>
      <xdr:nvSpPr>
        <xdr:cNvPr id="11" name="Line 49"/>
        <xdr:cNvSpPr>
          <a:spLocks/>
        </xdr:cNvSpPr>
      </xdr:nvSpPr>
      <xdr:spPr>
        <a:xfrm flipH="1">
          <a:off x="2047875" y="1133475"/>
          <a:ext cx="6858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361950</xdr:colOff>
      <xdr:row>10</xdr:row>
      <xdr:rowOff>9525</xdr:rowOff>
    </xdr:to>
    <xdr:sp>
      <xdr:nvSpPr>
        <xdr:cNvPr id="12" name="Line 50"/>
        <xdr:cNvSpPr>
          <a:spLocks/>
        </xdr:cNvSpPr>
      </xdr:nvSpPr>
      <xdr:spPr>
        <a:xfrm flipV="1">
          <a:off x="2066925" y="523875"/>
          <a:ext cx="3524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352425</xdr:colOff>
      <xdr:row>3</xdr:row>
      <xdr:rowOff>9525</xdr:rowOff>
    </xdr:from>
    <xdr:to>
      <xdr:col>4</xdr:col>
      <xdr:colOff>0</xdr:colOff>
      <xdr:row>10</xdr:row>
      <xdr:rowOff>0</xdr:rowOff>
    </xdr:to>
    <xdr:sp>
      <xdr:nvSpPr>
        <xdr:cNvPr id="13" name="Line 51"/>
        <xdr:cNvSpPr>
          <a:spLocks/>
        </xdr:cNvSpPr>
      </xdr:nvSpPr>
      <xdr:spPr>
        <a:xfrm>
          <a:off x="2409825" y="533400"/>
          <a:ext cx="3333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3</xdr:col>
      <xdr:colOff>85725</xdr:colOff>
      <xdr:row>26</xdr:row>
      <xdr:rowOff>180975</xdr:rowOff>
    </xdr:to>
    <xdr:sp>
      <xdr:nvSpPr>
        <xdr:cNvPr id="14" name="Line 52"/>
        <xdr:cNvSpPr>
          <a:spLocks/>
        </xdr:cNvSpPr>
      </xdr:nvSpPr>
      <xdr:spPr>
        <a:xfrm>
          <a:off x="1390650" y="3552825"/>
          <a:ext cx="7524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676275</xdr:colOff>
      <xdr:row>26</xdr:row>
      <xdr:rowOff>190500</xdr:rowOff>
    </xdr:from>
    <xdr:to>
      <xdr:col>3</xdr:col>
      <xdr:colOff>76200</xdr:colOff>
      <xdr:row>32</xdr:row>
      <xdr:rowOff>0</xdr:rowOff>
    </xdr:to>
    <xdr:sp>
      <xdr:nvSpPr>
        <xdr:cNvPr id="15" name="Line 53"/>
        <xdr:cNvSpPr>
          <a:spLocks/>
        </xdr:cNvSpPr>
      </xdr:nvSpPr>
      <xdr:spPr>
        <a:xfrm flipH="1">
          <a:off x="1362075" y="4391025"/>
          <a:ext cx="7715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142875</xdr:rowOff>
    </xdr:from>
    <xdr:to>
      <xdr:col>3</xdr:col>
      <xdr:colOff>85725</xdr:colOff>
      <xdr:row>27</xdr:row>
      <xdr:rowOff>142875</xdr:rowOff>
    </xdr:to>
    <xdr:sp>
      <xdr:nvSpPr>
        <xdr:cNvPr id="16" name="Line 54"/>
        <xdr:cNvSpPr>
          <a:spLocks/>
        </xdr:cNvSpPr>
      </xdr:nvSpPr>
      <xdr:spPr>
        <a:xfrm>
          <a:off x="1371600" y="4543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47625</xdr:rowOff>
    </xdr:from>
    <xdr:to>
      <xdr:col>3</xdr:col>
      <xdr:colOff>647700</xdr:colOff>
      <xdr:row>20</xdr:row>
      <xdr:rowOff>142875</xdr:rowOff>
    </xdr:to>
    <xdr:sp>
      <xdr:nvSpPr>
        <xdr:cNvPr id="17" name="Line 55"/>
        <xdr:cNvSpPr>
          <a:spLocks/>
        </xdr:cNvSpPr>
      </xdr:nvSpPr>
      <xdr:spPr>
        <a:xfrm flipH="1">
          <a:off x="1438275" y="2105025"/>
          <a:ext cx="12668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28575</xdr:rowOff>
    </xdr:from>
    <xdr:to>
      <xdr:col>3</xdr:col>
      <xdr:colOff>666750</xdr:colOff>
      <xdr:row>20</xdr:row>
      <xdr:rowOff>133350</xdr:rowOff>
    </xdr:to>
    <xdr:sp>
      <xdr:nvSpPr>
        <xdr:cNvPr id="18" name="Line 56"/>
        <xdr:cNvSpPr>
          <a:spLocks/>
        </xdr:cNvSpPr>
      </xdr:nvSpPr>
      <xdr:spPr>
        <a:xfrm>
          <a:off x="1457325" y="2085975"/>
          <a:ext cx="12668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38100</xdr:rowOff>
    </xdr:from>
    <xdr:to>
      <xdr:col>3</xdr:col>
      <xdr:colOff>352425</xdr:colOff>
      <xdr:row>20</xdr:row>
      <xdr:rowOff>123825</xdr:rowOff>
    </xdr:to>
    <xdr:sp>
      <xdr:nvSpPr>
        <xdr:cNvPr id="19" name="Line 57"/>
        <xdr:cNvSpPr>
          <a:spLocks/>
        </xdr:cNvSpPr>
      </xdr:nvSpPr>
      <xdr:spPr>
        <a:xfrm flipV="1">
          <a:off x="2066925" y="2095500"/>
          <a:ext cx="3429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333375</xdr:colOff>
      <xdr:row>12</xdr:row>
      <xdr:rowOff>38100</xdr:rowOff>
    </xdr:from>
    <xdr:to>
      <xdr:col>3</xdr:col>
      <xdr:colOff>676275</xdr:colOff>
      <xdr:row>20</xdr:row>
      <xdr:rowOff>133350</xdr:rowOff>
    </xdr:to>
    <xdr:sp>
      <xdr:nvSpPr>
        <xdr:cNvPr id="20" name="Line 58"/>
        <xdr:cNvSpPr>
          <a:spLocks/>
        </xdr:cNvSpPr>
      </xdr:nvSpPr>
      <xdr:spPr>
        <a:xfrm>
          <a:off x="2390775" y="2095500"/>
          <a:ext cx="3429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4</xdr:col>
      <xdr:colOff>9525</xdr:colOff>
      <xdr:row>40</xdr:row>
      <xdr:rowOff>9525</xdr:rowOff>
    </xdr:to>
    <xdr:sp>
      <xdr:nvSpPr>
        <xdr:cNvPr id="21" name="Rectangle 59"/>
        <xdr:cNvSpPr>
          <a:spLocks/>
        </xdr:cNvSpPr>
      </xdr:nvSpPr>
      <xdr:spPr>
        <a:xfrm>
          <a:off x="1371600" y="5381625"/>
          <a:ext cx="13811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40</xdr:row>
      <xdr:rowOff>0</xdr:rowOff>
    </xdr:to>
    <xdr:sp>
      <xdr:nvSpPr>
        <xdr:cNvPr id="22" name="Line 60"/>
        <xdr:cNvSpPr>
          <a:spLocks/>
        </xdr:cNvSpPr>
      </xdr:nvSpPr>
      <xdr:spPr>
        <a:xfrm>
          <a:off x="2057400" y="537210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19050</xdr:rowOff>
    </xdr:from>
    <xdr:to>
      <xdr:col>4</xdr:col>
      <xdr:colOff>9525</xdr:colOff>
      <xdr:row>40</xdr:row>
      <xdr:rowOff>0</xdr:rowOff>
    </xdr:to>
    <xdr:sp>
      <xdr:nvSpPr>
        <xdr:cNvPr id="23" name="Line 61"/>
        <xdr:cNvSpPr>
          <a:spLocks/>
        </xdr:cNvSpPr>
      </xdr:nvSpPr>
      <xdr:spPr>
        <a:xfrm>
          <a:off x="1371600" y="5391150"/>
          <a:ext cx="13811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19050</xdr:rowOff>
    </xdr:from>
    <xdr:to>
      <xdr:col>4</xdr:col>
      <xdr:colOff>0</xdr:colOff>
      <xdr:row>40</xdr:row>
      <xdr:rowOff>0</xdr:rowOff>
    </xdr:to>
    <xdr:sp>
      <xdr:nvSpPr>
        <xdr:cNvPr id="24" name="Line 62"/>
        <xdr:cNvSpPr>
          <a:spLocks/>
        </xdr:cNvSpPr>
      </xdr:nvSpPr>
      <xdr:spPr>
        <a:xfrm flipH="1">
          <a:off x="1381125" y="5391150"/>
          <a:ext cx="13620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371475</xdr:colOff>
      <xdr:row>40</xdr:row>
      <xdr:rowOff>9525</xdr:rowOff>
    </xdr:to>
    <xdr:sp>
      <xdr:nvSpPr>
        <xdr:cNvPr id="25" name="Line 63"/>
        <xdr:cNvSpPr>
          <a:spLocks/>
        </xdr:cNvSpPr>
      </xdr:nvSpPr>
      <xdr:spPr>
        <a:xfrm flipV="1">
          <a:off x="2057400" y="5381625"/>
          <a:ext cx="3714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33</xdr:row>
      <xdr:rowOff>9525</xdr:rowOff>
    </xdr:from>
    <xdr:to>
      <xdr:col>4</xdr:col>
      <xdr:colOff>9525</xdr:colOff>
      <xdr:row>40</xdr:row>
      <xdr:rowOff>9525</xdr:rowOff>
    </xdr:to>
    <xdr:sp>
      <xdr:nvSpPr>
        <xdr:cNvPr id="26" name="Line 64"/>
        <xdr:cNvSpPr>
          <a:spLocks/>
        </xdr:cNvSpPr>
      </xdr:nvSpPr>
      <xdr:spPr>
        <a:xfrm>
          <a:off x="2447925" y="5381625"/>
          <a:ext cx="3048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C3" sqref="C3"/>
    </sheetView>
  </sheetViews>
  <sheetFormatPr defaultColWidth="9.00390625" defaultRowHeight="12.75"/>
  <cols>
    <col min="6" max="6" width="11.125" style="0" customWidth="1"/>
  </cols>
  <sheetData>
    <row r="2" spans="3:5" ht="15.75">
      <c r="C2" s="30" t="s">
        <v>40</v>
      </c>
      <c r="D2" s="30"/>
      <c r="E2" s="30"/>
    </row>
    <row r="4" spans="2:4" ht="12.75">
      <c r="B4" s="31"/>
      <c r="C4" s="50"/>
      <c r="D4" s="35"/>
    </row>
    <row r="5" spans="2:4" ht="12.75">
      <c r="B5" s="32"/>
      <c r="C5" s="42"/>
      <c r="D5" s="51"/>
    </row>
    <row r="6" spans="2:6" ht="15.75">
      <c r="B6" s="32"/>
      <c r="C6" s="42"/>
      <c r="D6" s="51"/>
      <c r="E6" s="33" t="s">
        <v>14</v>
      </c>
      <c r="F6" s="30" t="s">
        <v>33</v>
      </c>
    </row>
    <row r="7" spans="2:6" ht="15.75">
      <c r="B7" s="32"/>
      <c r="C7" s="42"/>
      <c r="D7" s="51"/>
      <c r="E7" s="30"/>
      <c r="F7" s="30" t="s">
        <v>37</v>
      </c>
    </row>
    <row r="8" spans="2:4" ht="12.75">
      <c r="B8" s="32"/>
      <c r="C8" s="42"/>
      <c r="D8" s="51"/>
    </row>
    <row r="9" spans="2:4" ht="12.75">
      <c r="B9" s="32"/>
      <c r="C9" s="42"/>
      <c r="D9" s="51"/>
    </row>
    <row r="10" spans="2:4" ht="12.75">
      <c r="B10" s="34"/>
      <c r="C10" s="52"/>
      <c r="D10" s="53"/>
    </row>
    <row r="14" spans="5:6" ht="12.75">
      <c r="E14" s="43" t="s">
        <v>19</v>
      </c>
      <c r="F14" s="44" t="s">
        <v>34</v>
      </c>
    </row>
    <row r="15" ht="12.75">
      <c r="F15" s="44" t="s">
        <v>38</v>
      </c>
    </row>
    <row r="17" spans="1:6" ht="12.75">
      <c r="A17" s="42"/>
      <c r="B17" s="42"/>
      <c r="C17" s="42"/>
      <c r="D17" s="42"/>
      <c r="E17" s="42"/>
      <c r="F17" s="42"/>
    </row>
    <row r="18" spans="1:6" ht="12.75" hidden="1">
      <c r="A18" s="42"/>
      <c r="B18" s="42"/>
      <c r="C18" s="42"/>
      <c r="D18" s="42"/>
      <c r="E18" s="42"/>
      <c r="F18" s="42"/>
    </row>
    <row r="19" spans="1:6" ht="12.75">
      <c r="A19" s="42"/>
      <c r="B19" s="42"/>
      <c r="C19" s="42"/>
      <c r="D19" s="42"/>
      <c r="E19" s="42"/>
      <c r="F19" s="42"/>
    </row>
    <row r="20" spans="1:6" ht="12.75">
      <c r="A20" s="42"/>
      <c r="B20" s="42"/>
      <c r="C20" s="42"/>
      <c r="D20" s="42"/>
      <c r="E20" s="42"/>
      <c r="F20" s="42"/>
    </row>
    <row r="21" spans="2:6" ht="12.75">
      <c r="B21" s="42"/>
      <c r="C21" s="42"/>
      <c r="D21" s="42"/>
      <c r="E21" s="42"/>
      <c r="F21" s="42"/>
    </row>
    <row r="23" spans="3:4" ht="12.75">
      <c r="C23" s="42"/>
      <c r="D23" s="42"/>
    </row>
    <row r="24" spans="3:4" ht="12.75">
      <c r="C24" s="42"/>
      <c r="D24" s="42"/>
    </row>
    <row r="25" spans="3:4" ht="12.75">
      <c r="C25" s="42"/>
      <c r="D25" s="42"/>
    </row>
    <row r="26" spans="3:7" ht="15.75">
      <c r="C26" s="42"/>
      <c r="D26" s="42"/>
      <c r="E26" s="43" t="s">
        <v>20</v>
      </c>
      <c r="F26" s="33" t="s">
        <v>35</v>
      </c>
      <c r="G26" s="30"/>
    </row>
    <row r="27" spans="3:7" ht="15.75">
      <c r="C27" s="42"/>
      <c r="D27" s="42"/>
      <c r="F27" s="30" t="s">
        <v>38</v>
      </c>
      <c r="G27" s="30"/>
    </row>
    <row r="28" spans="3:4" ht="12.75">
      <c r="C28" s="42"/>
      <c r="D28" s="42"/>
    </row>
    <row r="29" spans="3:4" ht="12.75">
      <c r="C29" s="42"/>
      <c r="D29" s="42"/>
    </row>
    <row r="30" spans="3:4" ht="12.75">
      <c r="C30" s="42"/>
      <c r="D30" s="42"/>
    </row>
    <row r="36" spans="5:6" ht="12.75">
      <c r="E36" s="43" t="s">
        <v>18</v>
      </c>
      <c r="F36" s="44" t="s">
        <v>36</v>
      </c>
    </row>
    <row r="37" ht="12.75">
      <c r="F37" s="44" t="s">
        <v>39</v>
      </c>
    </row>
    <row r="38" spans="5:6" ht="15.75">
      <c r="E38" s="33"/>
      <c r="F38" s="30"/>
    </row>
    <row r="39" spans="5:6" ht="15.75">
      <c r="E39" s="30"/>
      <c r="F39" s="30"/>
    </row>
  </sheetData>
  <printOptions/>
  <pageMargins left="0.75" right="0.75" top="0.24" bottom="0.57" header="0.18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B1">
      <selection activeCell="J25" sqref="J25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9.25390625" style="0" customWidth="1"/>
    <col min="4" max="4" width="8.375" style="0" customWidth="1"/>
    <col min="5" max="5" width="9.625" style="0" bestFit="1" customWidth="1"/>
    <col min="6" max="6" width="10.25390625" style="0" customWidth="1"/>
    <col min="7" max="8" width="14.125" style="0" customWidth="1"/>
    <col min="10" max="10" width="23.25390625" style="0" customWidth="1"/>
  </cols>
  <sheetData>
    <row r="3" spans="2:7" ht="15.75">
      <c r="B3" s="54" t="s">
        <v>10</v>
      </c>
      <c r="C3" s="54"/>
      <c r="D3" s="54"/>
      <c r="E3" s="54"/>
      <c r="F3" s="54"/>
      <c r="G3" s="54"/>
    </row>
    <row r="4" spans="2:8" ht="15">
      <c r="B4" s="55" t="s">
        <v>21</v>
      </c>
      <c r="C4" s="55"/>
      <c r="D4" s="55"/>
      <c r="E4" s="55"/>
      <c r="F4" s="55"/>
      <c r="G4" s="55"/>
      <c r="H4" s="22"/>
    </row>
    <row r="5" ht="13.5" thickBot="1"/>
    <row r="6" spans="1:8" ht="13.5" thickBot="1">
      <c r="A6" s="18" t="s">
        <v>9</v>
      </c>
      <c r="B6" s="14" t="s">
        <v>23</v>
      </c>
      <c r="C6" s="14" t="s">
        <v>15</v>
      </c>
      <c r="D6" s="14" t="s">
        <v>16</v>
      </c>
      <c r="E6" s="15" t="s">
        <v>0</v>
      </c>
      <c r="F6" s="14" t="s">
        <v>17</v>
      </c>
      <c r="G6" s="27" t="s">
        <v>31</v>
      </c>
      <c r="H6" s="16" t="s">
        <v>32</v>
      </c>
    </row>
    <row r="7" spans="1:8" ht="13.5" thickBot="1">
      <c r="A7" s="9">
        <v>1</v>
      </c>
      <c r="B7" s="45" t="s">
        <v>22</v>
      </c>
      <c r="C7" s="10">
        <v>2.48</v>
      </c>
      <c r="D7" s="11">
        <v>1.56</v>
      </c>
      <c r="E7" s="10">
        <f>9</f>
        <v>9</v>
      </c>
      <c r="F7" s="29">
        <f aca="true" t="shared" si="0" ref="F7:F13">C7*D7*E7</f>
        <v>34.8192</v>
      </c>
      <c r="G7" s="11"/>
      <c r="H7" s="12"/>
    </row>
    <row r="8" spans="1:10" ht="13.5" thickBot="1">
      <c r="A8" s="28">
        <f>+A7+1</f>
        <v>2</v>
      </c>
      <c r="B8" s="46" t="s">
        <v>24</v>
      </c>
      <c r="C8" s="47">
        <v>1.6</v>
      </c>
      <c r="D8" s="17">
        <v>1.56</v>
      </c>
      <c r="E8" s="17">
        <f>6</f>
        <v>6</v>
      </c>
      <c r="F8" s="29">
        <f t="shared" si="0"/>
        <v>14.976000000000003</v>
      </c>
      <c r="G8" s="11"/>
      <c r="H8" s="12"/>
      <c r="J8">
        <f>9+6+2+6+3+1</f>
        <v>27</v>
      </c>
    </row>
    <row r="9" spans="1:8" ht="13.5" thickBot="1">
      <c r="A9" s="35">
        <v>3</v>
      </c>
      <c r="B9" s="46" t="s">
        <v>25</v>
      </c>
      <c r="C9" s="17">
        <v>0.86</v>
      </c>
      <c r="D9" s="17">
        <v>2.36</v>
      </c>
      <c r="E9" s="17">
        <f>6</f>
        <v>6</v>
      </c>
      <c r="F9" s="29">
        <f t="shared" si="0"/>
        <v>12.177599999999998</v>
      </c>
      <c r="G9" s="11"/>
      <c r="H9" s="12"/>
    </row>
    <row r="10" spans="1:8" ht="13.5" thickBot="1">
      <c r="A10" s="5">
        <v>4</v>
      </c>
      <c r="B10" s="48" t="s">
        <v>26</v>
      </c>
      <c r="C10" s="7">
        <v>1.62</v>
      </c>
      <c r="D10" s="5">
        <v>1.56</v>
      </c>
      <c r="E10" s="5">
        <f>2</f>
        <v>2</v>
      </c>
      <c r="F10" s="29">
        <f t="shared" si="0"/>
        <v>5.0544</v>
      </c>
      <c r="G10" s="11"/>
      <c r="H10" s="12"/>
    </row>
    <row r="11" spans="1:8" ht="13.5" thickBot="1">
      <c r="A11" s="5"/>
      <c r="B11" s="48" t="s">
        <v>27</v>
      </c>
      <c r="C11" s="7">
        <v>2.48</v>
      </c>
      <c r="D11" s="5">
        <v>1.56</v>
      </c>
      <c r="E11" s="5">
        <v>6</v>
      </c>
      <c r="F11" s="29">
        <f t="shared" si="0"/>
        <v>23.2128</v>
      </c>
      <c r="G11" s="11"/>
      <c r="H11" s="12"/>
    </row>
    <row r="12" spans="1:8" ht="13.5" thickBot="1">
      <c r="A12" s="5"/>
      <c r="B12" s="48" t="s">
        <v>28</v>
      </c>
      <c r="C12" s="7">
        <v>1.6</v>
      </c>
      <c r="D12" s="5">
        <v>1.56</v>
      </c>
      <c r="E12" s="5">
        <v>3</v>
      </c>
      <c r="F12" s="29">
        <f t="shared" si="0"/>
        <v>7.488000000000001</v>
      </c>
      <c r="G12" s="11"/>
      <c r="H12" s="12"/>
    </row>
    <row r="13" spans="1:8" ht="13.5" thickBot="1">
      <c r="A13" s="5"/>
      <c r="B13" s="48" t="s">
        <v>29</v>
      </c>
      <c r="C13" s="7">
        <v>0.86</v>
      </c>
      <c r="D13" s="5">
        <v>2.36</v>
      </c>
      <c r="E13" s="5">
        <v>3</v>
      </c>
      <c r="F13" s="29">
        <f t="shared" si="0"/>
        <v>6.088799999999999</v>
      </c>
      <c r="G13" s="11"/>
      <c r="H13" s="12"/>
    </row>
    <row r="14" spans="1:8" ht="13.5" thickBot="1">
      <c r="A14" s="5"/>
      <c r="B14" s="48" t="s">
        <v>30</v>
      </c>
      <c r="C14" s="7">
        <v>1.62</v>
      </c>
      <c r="D14" s="5">
        <v>1.56</v>
      </c>
      <c r="E14" s="5">
        <v>1</v>
      </c>
      <c r="F14" s="29">
        <f>C14*D14</f>
        <v>2.5272</v>
      </c>
      <c r="G14" s="11"/>
      <c r="H14" s="12"/>
    </row>
    <row r="15" spans="1:8" ht="13.5" thickBot="1">
      <c r="A15" s="5">
        <v>5</v>
      </c>
      <c r="B15" s="40"/>
      <c r="C15" s="7"/>
      <c r="D15" s="7"/>
      <c r="E15" s="5"/>
      <c r="F15" s="7"/>
      <c r="G15" s="11"/>
      <c r="H15" s="12"/>
    </row>
    <row r="16" spans="1:8" ht="13.5" thickBot="1">
      <c r="A16" s="36"/>
      <c r="B16" s="37"/>
      <c r="C16" s="38" t="s">
        <v>2</v>
      </c>
      <c r="D16" s="38"/>
      <c r="E16" s="38">
        <f>SUM(E7:E15)</f>
        <v>36</v>
      </c>
      <c r="F16" s="39">
        <f>SUM(F7:F15)</f>
        <v>106.344</v>
      </c>
      <c r="G16" s="11"/>
      <c r="H16" s="12"/>
    </row>
    <row r="18" spans="1:8" ht="53.25" customHeight="1">
      <c r="A18" s="5">
        <v>9</v>
      </c>
      <c r="B18" s="24" t="s">
        <v>12</v>
      </c>
      <c r="C18" s="5"/>
      <c r="D18" s="5"/>
      <c r="E18" s="5">
        <f>2.48*2*9+1.56*2*9+1.6*2*6+1.56*2*6+0.86*2*6+2.36*2*6+1.62*2*2+1.56*2*2+2.48*2*6+1.56*2*6+1.6*2*3+1.56*2*3+0.86*2*3+2.36*2*3+1.62*2+1.56*2</f>
        <v>255.12</v>
      </c>
      <c r="F18" s="5" t="s">
        <v>1</v>
      </c>
      <c r="G18" s="7"/>
      <c r="H18" s="5"/>
    </row>
    <row r="19" spans="1:8" ht="35.25" customHeight="1">
      <c r="A19" s="5">
        <v>10</v>
      </c>
      <c r="B19" s="24" t="s">
        <v>13</v>
      </c>
      <c r="C19" s="5"/>
      <c r="D19" s="5"/>
      <c r="E19" s="5">
        <v>0</v>
      </c>
      <c r="F19" s="5" t="s">
        <v>1</v>
      </c>
      <c r="G19" s="7"/>
      <c r="H19" s="7"/>
    </row>
    <row r="20" spans="1:8" ht="12.75">
      <c r="A20" s="5">
        <v>11</v>
      </c>
      <c r="B20" s="5" t="s">
        <v>11</v>
      </c>
      <c r="C20" s="5"/>
      <c r="D20" s="5"/>
      <c r="E20" s="5">
        <v>0</v>
      </c>
      <c r="F20" s="5" t="s">
        <v>1</v>
      </c>
      <c r="G20" s="7"/>
      <c r="H20" s="7"/>
    </row>
    <row r="21" spans="1:8" ht="12.75">
      <c r="A21" s="5"/>
      <c r="B21" s="5"/>
      <c r="C21" s="5"/>
      <c r="D21" s="5"/>
      <c r="E21" s="5"/>
      <c r="F21" s="5"/>
      <c r="G21" s="7"/>
      <c r="H21" s="7"/>
    </row>
    <row r="22" spans="1:8" ht="13.5" thickBot="1">
      <c r="A22" s="17"/>
      <c r="B22" s="13"/>
      <c r="C22" s="13"/>
      <c r="D22" s="13"/>
      <c r="E22" s="13"/>
      <c r="F22" s="13"/>
      <c r="G22" s="13"/>
      <c r="H22" s="13"/>
    </row>
    <row r="23" spans="1:8" ht="13.5" thickBot="1">
      <c r="A23" s="19"/>
      <c r="B23" s="25"/>
      <c r="C23" s="14" t="s">
        <v>3</v>
      </c>
      <c r="D23" s="14"/>
      <c r="E23" s="14"/>
      <c r="F23" s="26"/>
      <c r="G23" s="20"/>
      <c r="H23" s="21">
        <f>SUM(H18:H22)</f>
        <v>0</v>
      </c>
    </row>
    <row r="24" spans="2:8" ht="12.75">
      <c r="B24" s="56"/>
      <c r="C24" s="56"/>
      <c r="D24" s="56"/>
      <c r="E24" s="56"/>
      <c r="F24" s="56"/>
      <c r="G24" s="56"/>
      <c r="H24" s="56"/>
    </row>
    <row r="26" spans="2:8" ht="15">
      <c r="B26" s="1" t="s">
        <v>8</v>
      </c>
      <c r="C26" s="4"/>
      <c r="D26" s="4"/>
      <c r="E26" s="4"/>
      <c r="F26" s="4"/>
      <c r="G26" s="4"/>
      <c r="H26" s="6"/>
    </row>
    <row r="27" spans="2:7" ht="15">
      <c r="B27" s="4"/>
      <c r="C27" s="4"/>
      <c r="D27" s="1" t="s">
        <v>4</v>
      </c>
      <c r="E27" s="4"/>
      <c r="F27" s="4"/>
      <c r="G27" s="49">
        <f>H16+H23</f>
        <v>0</v>
      </c>
    </row>
    <row r="28" ht="15.75">
      <c r="B28" s="3" t="s">
        <v>6</v>
      </c>
    </row>
    <row r="29" spans="2:8" ht="15.75">
      <c r="B29" s="3" t="s">
        <v>7</v>
      </c>
      <c r="C29" s="41"/>
      <c r="E29" s="2">
        <f>G27</f>
        <v>0</v>
      </c>
      <c r="F29" t="s">
        <v>5</v>
      </c>
      <c r="G29" s="23">
        <f>E29*1.07</f>
        <v>0</v>
      </c>
      <c r="H29" s="3"/>
    </row>
    <row r="32" spans="1:8" ht="15">
      <c r="A32" s="8"/>
      <c r="B32" s="57"/>
      <c r="C32" s="57"/>
      <c r="D32" s="57"/>
      <c r="E32" s="57"/>
      <c r="F32" s="57"/>
      <c r="G32" s="57"/>
      <c r="H32" s="57"/>
    </row>
  </sheetData>
  <mergeCells count="4">
    <mergeCell ref="B3:G3"/>
    <mergeCell ref="B4:G4"/>
    <mergeCell ref="B24:H24"/>
    <mergeCell ref="B32:H32"/>
  </mergeCells>
  <printOptions/>
  <pageMargins left="0.2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2007-04-30T09:46:40Z</cp:lastPrinted>
  <dcterms:created xsi:type="dcterms:W3CDTF">2004-03-31T07:54:44Z</dcterms:created>
  <dcterms:modified xsi:type="dcterms:W3CDTF">2007-04-30T09:58:49Z</dcterms:modified>
  <cp:category/>
  <cp:version/>
  <cp:contentType/>
  <cp:contentStatus/>
</cp:coreProperties>
</file>